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Desktop\"/>
    </mc:Choice>
  </mc:AlternateContent>
  <xr:revisionPtr revIDLastSave="0" documentId="13_ncr:1_{CE10AB30-C956-4929-B266-2F73ACD8D061}" xr6:coauthVersionLast="47" xr6:coauthVersionMax="47" xr10:uidLastSave="{00000000-0000-0000-0000-000000000000}"/>
  <bookViews>
    <workbookView xWindow="-28920" yWindow="0" windowWidth="29040" windowHeight="15840" xr2:uid="{D457E0D0-8EAE-4FE0-AA86-4E5A12C92742}"/>
  </bookViews>
  <sheets>
    <sheet name="Material Calculator" sheetId="1" r:id="rId1"/>
    <sheet name="Additional Info" sheetId="2" state="hidden" r:id="rId2"/>
  </sheets>
  <definedNames>
    <definedName name="Depth">'Additional Info'!$K$6:$K$20</definedName>
    <definedName name="Length">'Additional Info'!$I$6:$I$20</definedName>
    <definedName name="Rate">'Additional Info'!$A$32:$A$33</definedName>
    <definedName name="Width">'Additional Info'!$J$6:$J$20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2" l="1"/>
  <c r="E24" i="2"/>
  <c r="E23" i="2"/>
  <c r="D23" i="2"/>
  <c r="E9" i="2"/>
  <c r="D9" i="2"/>
  <c r="E8" i="2"/>
  <c r="D8" i="2"/>
  <c r="D7" i="2"/>
  <c r="D10" i="2"/>
  <c r="D11" i="2"/>
  <c r="D12" i="2"/>
  <c r="D13" i="2"/>
  <c r="D14" i="2"/>
  <c r="E7" i="2"/>
  <c r="E10" i="2"/>
  <c r="E11" i="2"/>
  <c r="E12" i="2"/>
  <c r="E13" i="2"/>
  <c r="E14" i="2"/>
  <c r="D16" i="2"/>
  <c r="D17" i="2"/>
  <c r="E16" i="2"/>
  <c r="E17" i="2"/>
  <c r="E5" i="2"/>
  <c r="D5" i="2"/>
  <c r="C17" i="1" l="1"/>
  <c r="C24" i="1" s="1"/>
  <c r="E4" i="2"/>
  <c r="D4" i="2"/>
  <c r="C16" i="1"/>
  <c r="C15" i="1"/>
  <c r="E6" i="2" l="1"/>
  <c r="E15" i="2"/>
  <c r="E18" i="2"/>
  <c r="E19" i="2"/>
  <c r="E20" i="2"/>
  <c r="E21" i="2"/>
  <c r="E22" i="2"/>
  <c r="C22" i="1" l="1"/>
  <c r="C23" i="1"/>
  <c r="D6" i="2"/>
  <c r="C20" i="1" s="1"/>
  <c r="D15" i="2"/>
  <c r="D18" i="2"/>
  <c r="D19" i="2"/>
  <c r="D20" i="2"/>
  <c r="D21" i="2"/>
  <c r="D22" i="2"/>
  <c r="C26" i="1" l="1"/>
  <c r="C27" i="1"/>
  <c r="C19" i="1"/>
  <c r="C18" i="1"/>
  <c r="C25" i="1"/>
</calcChain>
</file>

<file path=xl/sharedStrings.xml><?xml version="1.0" encoding="utf-8"?>
<sst xmlns="http://schemas.openxmlformats.org/spreadsheetml/2006/main" count="64" uniqueCount="58">
  <si>
    <t>Screened Pit Run 3" minus</t>
  </si>
  <si>
    <t xml:space="preserve">1" Drain Rock </t>
  </si>
  <si>
    <t xml:space="preserve">1-1/2" Drain Rock </t>
  </si>
  <si>
    <t xml:space="preserve">Washed Sand </t>
  </si>
  <si>
    <t>Loose</t>
  </si>
  <si>
    <t>Compact</t>
  </si>
  <si>
    <t>Length</t>
  </si>
  <si>
    <t>Depth</t>
  </si>
  <si>
    <t>Width</t>
  </si>
  <si>
    <t xml:space="preserve">Material </t>
  </si>
  <si>
    <t>Select a Material</t>
  </si>
  <si>
    <t xml:space="preserve">Rate of Compaction </t>
  </si>
  <si>
    <t>Calculated Values</t>
  </si>
  <si>
    <t>CU YD (Compact)</t>
  </si>
  <si>
    <t>US TON (Compact)</t>
  </si>
  <si>
    <t xml:space="preserve">Generic Conversion for amount of tons / CU YD </t>
  </si>
  <si>
    <r>
      <rPr>
        <u/>
        <sz val="16"/>
        <color theme="1"/>
        <rFont val="Calibri"/>
        <family val="2"/>
        <scheme val="minor"/>
      </rPr>
      <t>Compact Rating</t>
    </r>
    <r>
      <rPr>
        <sz val="16"/>
        <color theme="1"/>
        <rFont val="Calibri"/>
        <family val="2"/>
        <scheme val="minor"/>
      </rPr>
      <t xml:space="preserve">
Ton per CU YD</t>
    </r>
  </si>
  <si>
    <r>
      <rPr>
        <u/>
        <sz val="16"/>
        <color theme="1"/>
        <rFont val="Calibri"/>
        <family val="2"/>
        <scheme val="minor"/>
      </rPr>
      <t>Loose Rating</t>
    </r>
    <r>
      <rPr>
        <sz val="16"/>
        <color theme="1"/>
        <rFont val="Calibri"/>
        <family val="2"/>
        <scheme val="minor"/>
      </rPr>
      <t xml:space="preserve">
Ton per CU YD</t>
    </r>
  </si>
  <si>
    <t>% Increase</t>
  </si>
  <si>
    <t>Required Project Values</t>
  </si>
  <si>
    <t>% of</t>
  </si>
  <si>
    <t xml:space="preserve">Adjust Area Size To Populate Values Below </t>
  </si>
  <si>
    <t>(CU FT) (Compact)</t>
  </si>
  <si>
    <t>Dimensions</t>
  </si>
  <si>
    <t>Screened Sand</t>
  </si>
  <si>
    <t>Scalpings</t>
  </si>
  <si>
    <t>Crushed Concrete</t>
  </si>
  <si>
    <t>Crusher Fines</t>
  </si>
  <si>
    <t xml:space="preserve">3/4" CSTC (Top Course) </t>
  </si>
  <si>
    <t>1 1/4" CSBC (Base Course)</t>
  </si>
  <si>
    <t>3/8" Pea Gravel</t>
  </si>
  <si>
    <t>1 1/4" CLEAR</t>
  </si>
  <si>
    <t>5/8" &amp; 3/4" CLEAR</t>
  </si>
  <si>
    <t>C-33 Sand</t>
  </si>
  <si>
    <t>RAP</t>
  </si>
  <si>
    <t>1 1/4" Minus Siper Quarry</t>
  </si>
  <si>
    <t>*DO NOT ADJUST*</t>
  </si>
  <si>
    <t xml:space="preserve">Rocky Pit Run </t>
  </si>
  <si>
    <t>Sandy Pit Run</t>
  </si>
  <si>
    <t xml:space="preserve">Step 1: </t>
  </si>
  <si>
    <t>Step 2:</t>
  </si>
  <si>
    <t>Step 3:</t>
  </si>
  <si>
    <t>Select the drop down menu under "Select a Material" to pick from our available options.</t>
  </si>
  <si>
    <t>Give our office a call at 360-354-8585 for pricing and to place an order.</t>
  </si>
  <si>
    <t>Helpful Tip:</t>
  </si>
  <si>
    <t xml:space="preserve">Use the value highlighted in yellow below when ordering your material.  </t>
  </si>
  <si>
    <r>
      <t xml:space="preserve">Enter your required dimensions in the </t>
    </r>
    <r>
      <rPr>
        <b/>
        <sz val="14"/>
        <color theme="9"/>
        <rFont val="Calibri"/>
        <family val="2"/>
        <scheme val="minor"/>
      </rPr>
      <t>green</t>
    </r>
    <r>
      <rPr>
        <b/>
        <sz val="14"/>
        <color rgb="FFC00000"/>
        <rFont val="Calibri"/>
        <family val="2"/>
        <scheme val="minor"/>
      </rPr>
      <t xml:space="preserve"> cells under </t>
    </r>
    <r>
      <rPr>
        <b/>
        <sz val="14"/>
        <rFont val="Calibri"/>
        <family val="2"/>
        <scheme val="minor"/>
      </rPr>
      <t>length</t>
    </r>
    <r>
      <rPr>
        <b/>
        <sz val="14"/>
        <color rgb="FFC00000"/>
        <rFont val="Calibri"/>
        <family val="2"/>
        <scheme val="minor"/>
      </rPr>
      <t xml:space="preserve">, </t>
    </r>
    <r>
      <rPr>
        <b/>
        <sz val="14"/>
        <rFont val="Calibri"/>
        <family val="2"/>
        <scheme val="minor"/>
      </rPr>
      <t>width</t>
    </r>
    <r>
      <rPr>
        <b/>
        <sz val="14"/>
        <color rgb="FFC00000"/>
        <rFont val="Calibri"/>
        <family val="2"/>
        <scheme val="minor"/>
      </rPr>
      <t xml:space="preserve"> and </t>
    </r>
    <r>
      <rPr>
        <b/>
        <sz val="14"/>
        <rFont val="Calibri"/>
        <family val="2"/>
        <scheme val="minor"/>
      </rPr>
      <t>depth</t>
    </r>
    <r>
      <rPr>
        <b/>
        <sz val="14"/>
        <color rgb="FFC00000"/>
        <rFont val="Calibri"/>
        <family val="2"/>
        <scheme val="minor"/>
      </rPr>
      <t>.</t>
    </r>
  </si>
  <si>
    <t>Cobbles</t>
  </si>
  <si>
    <t>Washed Cobbles</t>
  </si>
  <si>
    <t xml:space="preserve">5/8" AG Crushed </t>
  </si>
  <si>
    <t>US TON</t>
  </si>
  <si>
    <t>CU YD</t>
  </si>
  <si>
    <t>CU FT</t>
  </si>
  <si>
    <t>TON</t>
  </si>
  <si>
    <t>CU FT (Compact)</t>
  </si>
  <si>
    <t>feet</t>
  </si>
  <si>
    <t>inches</t>
  </si>
  <si>
    <t>*Not sure what material to use? Give our office a call and ask for Dispatch.*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</si>
</sst>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8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C00000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indexed="64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9" fontId="5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0" fillId="0" borderId="0" xfId="0" applyNumberFormat="1"/>
    <xf numFmtId="2" fontId="11" fillId="0" borderId="0" xfId="2" applyNumberFormat="1" applyFont="1" applyAlignment="1" applyProtection="1">
      <alignment horizontal="center"/>
      <protection hidden="1"/>
    </xf>
    <xf numFmtId="2" fontId="15" fillId="0" borderId="0" xfId="2" applyNumberFormat="1" applyFont="1" applyAlignment="1" applyProtection="1">
      <alignment horizontal="center"/>
      <protection hidden="1"/>
    </xf>
    <xf numFmtId="2" fontId="11" fillId="0" borderId="0" xfId="0" applyNumberFormat="1" applyFont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hidden="1"/>
    </xf>
    <xf numFmtId="2" fontId="0" fillId="0" borderId="19" xfId="0" applyNumberFormat="1" applyBorder="1" applyAlignment="1" applyProtection="1">
      <alignment horizontal="center" vertical="center"/>
      <protection hidden="1"/>
    </xf>
    <xf numFmtId="2" fontId="0" fillId="0" borderId="18" xfId="0" applyNumberFormat="1" applyBorder="1" applyAlignment="1" applyProtection="1">
      <alignment horizontal="center" vertical="center"/>
      <protection hidden="1"/>
    </xf>
    <xf numFmtId="2" fontId="0" fillId="0" borderId="17" xfId="0" applyNumberFormat="1" applyBorder="1" applyAlignment="1" applyProtection="1">
      <alignment horizontal="center" vertical="center"/>
      <protection hidden="1"/>
    </xf>
    <xf numFmtId="0" fontId="0" fillId="0" borderId="0" xfId="0" applyBorder="1"/>
    <xf numFmtId="2" fontId="0" fillId="2" borderId="20" xfId="0" applyNumberForma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0" fillId="3" borderId="17" xfId="0" applyNumberFormat="1" applyFill="1" applyBorder="1" applyAlignment="1" applyProtection="1">
      <alignment horizontal="center" vertical="center"/>
    </xf>
    <xf numFmtId="2" fontId="0" fillId="3" borderId="15" xfId="0" applyNumberFormat="1" applyFill="1" applyBorder="1" applyAlignment="1" applyProtection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</xf>
    <xf numFmtId="2" fontId="0" fillId="3" borderId="16" xfId="0" applyNumberFormat="1" applyFill="1" applyBorder="1" applyAlignment="1" applyProtection="1">
      <alignment horizontal="center" vertical="center"/>
    </xf>
    <xf numFmtId="2" fontId="0" fillId="3" borderId="18" xfId="0" applyNumberFormat="1" applyFill="1" applyBorder="1" applyAlignment="1" applyProtection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center"/>
    </xf>
    <xf numFmtId="2" fontId="11" fillId="4" borderId="0" xfId="2" applyNumberFormat="1" applyFont="1" applyFill="1" applyAlignment="1" applyProtection="1">
      <alignment horizontal="center"/>
      <protection hidden="1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4" fillId="0" borderId="1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A3897-501E-4B35-A97E-E695D493D2D7}">
  <dimension ref="B1:N35"/>
  <sheetViews>
    <sheetView tabSelected="1" workbookViewId="0">
      <selection activeCell="C30" sqref="C30"/>
    </sheetView>
  </sheetViews>
  <sheetFormatPr defaultRowHeight="15" x14ac:dyDescent="0.25"/>
  <cols>
    <col min="1" max="1" width="10.7109375" customWidth="1"/>
    <col min="2" max="2" width="20.7109375" customWidth="1"/>
    <col min="3" max="3" width="44.28515625" bestFit="1" customWidth="1"/>
    <col min="4" max="4" width="26" customWidth="1"/>
    <col min="5" max="5" width="10.7109375" customWidth="1"/>
    <col min="6" max="6" width="14.42578125" bestFit="1" customWidth="1"/>
    <col min="7" max="13" width="10.7109375" customWidth="1"/>
    <col min="14" max="14" width="27.42578125" customWidth="1"/>
    <col min="15" max="30" width="10.7109375" customWidth="1"/>
  </cols>
  <sheetData>
    <row r="1" spans="2:14" ht="20.100000000000001" customHeight="1" x14ac:dyDescent="0.35">
      <c r="E1" s="1"/>
      <c r="F1" s="2"/>
      <c r="G1" s="7"/>
    </row>
    <row r="2" spans="2:14" ht="20.100000000000001" customHeight="1" x14ac:dyDescent="0.35">
      <c r="B2" s="55" t="s">
        <v>23</v>
      </c>
      <c r="C2" s="56"/>
      <c r="D2" s="56"/>
      <c r="E2" s="5"/>
      <c r="F2" s="3"/>
      <c r="G2" s="4"/>
    </row>
    <row r="3" spans="2:14" ht="30" customHeight="1" x14ac:dyDescent="0.3">
      <c r="B3" s="13" t="s">
        <v>6</v>
      </c>
      <c r="C3" s="3"/>
      <c r="D3" s="13" t="s">
        <v>8</v>
      </c>
      <c r="E3" s="5"/>
      <c r="F3" s="52" t="s">
        <v>39</v>
      </c>
      <c r="G3" s="58" t="s">
        <v>46</v>
      </c>
      <c r="H3" s="58"/>
      <c r="I3" s="58"/>
      <c r="J3" s="58"/>
      <c r="K3" s="58"/>
      <c r="L3" s="58"/>
      <c r="M3" s="58"/>
      <c r="N3" s="58"/>
    </row>
    <row r="4" spans="2:14" ht="20.100000000000001" customHeight="1" x14ac:dyDescent="0.3">
      <c r="B4" s="18" t="s">
        <v>55</v>
      </c>
      <c r="C4" s="3"/>
      <c r="D4" s="18" t="s">
        <v>55</v>
      </c>
      <c r="E4" s="5"/>
      <c r="F4" s="52" t="s">
        <v>40</v>
      </c>
      <c r="G4" s="58" t="s">
        <v>42</v>
      </c>
      <c r="H4" s="58"/>
      <c r="I4" s="58"/>
      <c r="J4" s="58"/>
      <c r="K4" s="58"/>
      <c r="L4" s="58"/>
      <c r="M4" s="58"/>
      <c r="N4" s="58"/>
    </row>
    <row r="5" spans="2:14" ht="20.100000000000001" customHeight="1" x14ac:dyDescent="0.3">
      <c r="B5" s="28">
        <v>20</v>
      </c>
      <c r="C5" s="15"/>
      <c r="D5" s="28">
        <v>7</v>
      </c>
      <c r="E5" s="5"/>
      <c r="F5" s="52" t="s">
        <v>41</v>
      </c>
      <c r="G5" s="58" t="s">
        <v>45</v>
      </c>
      <c r="H5" s="58"/>
      <c r="I5" s="58"/>
      <c r="J5" s="58"/>
      <c r="K5" s="58"/>
      <c r="L5" s="58"/>
      <c r="M5" s="58"/>
      <c r="N5" s="58"/>
    </row>
    <row r="6" spans="2:14" ht="20.100000000000001" customHeight="1" x14ac:dyDescent="0.3">
      <c r="B6" s="14"/>
      <c r="C6" s="3"/>
      <c r="D6" s="14"/>
      <c r="E6" s="5"/>
      <c r="F6" s="52" t="s">
        <v>44</v>
      </c>
      <c r="G6" s="58" t="s">
        <v>43</v>
      </c>
      <c r="H6" s="58"/>
      <c r="I6" s="58"/>
      <c r="J6" s="58"/>
      <c r="K6" s="58"/>
      <c r="L6" s="58"/>
      <c r="M6" s="58"/>
      <c r="N6" s="58"/>
    </row>
    <row r="7" spans="2:14" ht="27" customHeight="1" x14ac:dyDescent="0.3">
      <c r="B7" s="13" t="s">
        <v>7</v>
      </c>
      <c r="C7" s="35" t="s">
        <v>21</v>
      </c>
      <c r="D7" s="3"/>
      <c r="E7" s="5"/>
      <c r="F7" s="4"/>
      <c r="G7" s="58"/>
      <c r="H7" s="58"/>
      <c r="I7" s="58"/>
      <c r="J7" s="58"/>
      <c r="K7" s="58"/>
      <c r="L7" s="58"/>
      <c r="M7" s="58"/>
      <c r="N7" s="58"/>
    </row>
    <row r="8" spans="2:14" ht="20.100000000000001" customHeight="1" x14ac:dyDescent="0.35">
      <c r="B8" s="18" t="s">
        <v>56</v>
      </c>
      <c r="C8" s="3"/>
      <c r="D8" s="3"/>
      <c r="E8" s="5"/>
      <c r="F8" s="63" t="s">
        <v>57</v>
      </c>
      <c r="G8" s="63"/>
      <c r="H8" s="63"/>
      <c r="I8" s="63"/>
      <c r="J8" s="63"/>
      <c r="K8" s="63"/>
      <c r="L8" s="63"/>
      <c r="M8" s="63"/>
      <c r="N8" s="63"/>
    </row>
    <row r="9" spans="2:14" ht="20.100000000000001" customHeight="1" x14ac:dyDescent="0.25">
      <c r="B9" s="28">
        <v>4</v>
      </c>
      <c r="C9" s="3"/>
      <c r="D9" s="3"/>
      <c r="E9" s="5"/>
      <c r="F9" s="4"/>
      <c r="G9" s="4"/>
    </row>
    <row r="10" spans="2:14" ht="20.100000000000001" customHeight="1" x14ac:dyDescent="0.25">
      <c r="B10" s="16"/>
      <c r="C10" s="3"/>
      <c r="D10" s="3"/>
      <c r="E10" s="5"/>
      <c r="F10" s="4"/>
      <c r="G10" s="4"/>
    </row>
    <row r="11" spans="2:14" ht="20.100000000000001" customHeight="1" x14ac:dyDescent="0.25">
      <c r="B11" s="57" t="s">
        <v>10</v>
      </c>
      <c r="C11" s="57"/>
      <c r="D11" s="57"/>
      <c r="E11" s="5"/>
      <c r="F11" s="51"/>
    </row>
    <row r="12" spans="2:14" ht="20.100000000000001" customHeight="1" x14ac:dyDescent="0.25">
      <c r="B12" s="12"/>
      <c r="C12" s="36" t="s">
        <v>49</v>
      </c>
      <c r="D12" s="11"/>
      <c r="E12" s="5"/>
      <c r="F12" s="51"/>
    </row>
    <row r="13" spans="2:14" ht="20.100000000000001" customHeight="1" x14ac:dyDescent="0.25">
      <c r="B13" s="9"/>
      <c r="C13" s="10"/>
      <c r="E13" s="5"/>
      <c r="F13" s="51"/>
    </row>
    <row r="14" spans="2:14" ht="20.100000000000001" hidden="1" customHeight="1" x14ac:dyDescent="0.25">
      <c r="C14" s="17" t="s">
        <v>12</v>
      </c>
      <c r="E14" s="5"/>
      <c r="F14" s="51"/>
    </row>
    <row r="15" spans="2:14" ht="20.100000000000001" hidden="1" customHeight="1" x14ac:dyDescent="0.35">
      <c r="C15" s="25">
        <f>(($B$5*$D$5*($B$9/12)))</f>
        <v>46.666666666666664</v>
      </c>
      <c r="D15" s="23" t="s">
        <v>52</v>
      </c>
      <c r="E15" s="5"/>
      <c r="F15" s="51"/>
    </row>
    <row r="16" spans="2:14" ht="20.100000000000001" hidden="1" customHeight="1" x14ac:dyDescent="0.35">
      <c r="B16" s="19"/>
      <c r="C16" s="25">
        <f>(($B$5*$D$5*($B$9/12))/27)</f>
        <v>1.728395061728395</v>
      </c>
      <c r="D16" s="23" t="s">
        <v>51</v>
      </c>
      <c r="E16" s="5"/>
    </row>
    <row r="17" spans="3:6" ht="20.100000000000001" hidden="1" customHeight="1" x14ac:dyDescent="0.35">
      <c r="C17" s="25">
        <f>(($B$5*$D$5*($B$9/12))/27)*VLOOKUP(C12,'Additional Info'!$A$3:$E$24,2,FALSE)</f>
        <v>2.2469135802469133</v>
      </c>
      <c r="D17" s="23" t="s">
        <v>50</v>
      </c>
    </row>
    <row r="18" spans="3:6" ht="20.100000000000001" hidden="1" customHeight="1" x14ac:dyDescent="0.35">
      <c r="C18" s="26">
        <f>C15*VLOOKUP(C12,'Additional Info'!$A$3:$E$24,4,FALSE)</f>
        <v>33.703703703703702</v>
      </c>
      <c r="D18" s="22" t="s">
        <v>54</v>
      </c>
    </row>
    <row r="19" spans="3:6" ht="20.100000000000001" hidden="1" customHeight="1" x14ac:dyDescent="0.35">
      <c r="C19" s="26">
        <f>C16*VLOOKUP(C12,'Additional Info'!$A$3:$E$24,4,FALSE)</f>
        <v>1.2482853223593964</v>
      </c>
      <c r="D19" s="22" t="s">
        <v>13</v>
      </c>
    </row>
    <row r="20" spans="3:6" ht="20.100000000000001" hidden="1" customHeight="1" x14ac:dyDescent="0.35">
      <c r="C20" s="26">
        <f>C17*VLOOKUP(C12,'Additional Info'!$A$3:$E$24,4,FALSE)</f>
        <v>1.6227709190672153</v>
      </c>
      <c r="D20" s="22" t="s">
        <v>14</v>
      </c>
    </row>
    <row r="21" spans="3:6" ht="20.100000000000001" customHeight="1" x14ac:dyDescent="0.25">
      <c r="C21" s="17" t="s">
        <v>19</v>
      </c>
    </row>
    <row r="22" spans="3:6" ht="20.100000000000001" customHeight="1" x14ac:dyDescent="0.25">
      <c r="C22" s="27">
        <f>C15*VLOOKUP(C12,'Additional Info'!$A$3:$E$24,5,FALSE)</f>
        <v>64.615384615384613</v>
      </c>
      <c r="D22" s="23" t="s">
        <v>52</v>
      </c>
    </row>
    <row r="23" spans="3:6" ht="20.100000000000001" customHeight="1" x14ac:dyDescent="0.25">
      <c r="C23" s="27">
        <f>C16*VLOOKUP(C12,'Additional Info'!$A$3:$E$24,5,FALSE)</f>
        <v>2.3931623931623931</v>
      </c>
      <c r="D23" s="23" t="s">
        <v>51</v>
      </c>
    </row>
    <row r="24" spans="3:6" ht="20.100000000000001" customHeight="1" x14ac:dyDescent="0.35">
      <c r="C24" s="53">
        <f>C17*VLOOKUP(C12,'Additional Info'!$A$3:$E$24,5,FALSE)</f>
        <v>3.1111111111111107</v>
      </c>
      <c r="D24" s="54" t="s">
        <v>53</v>
      </c>
      <c r="F24" s="52"/>
    </row>
    <row r="25" spans="3:6" ht="20.100000000000001" hidden="1" customHeight="1" x14ac:dyDescent="0.35">
      <c r="C25" s="26">
        <f>C22*VLOOKUP(C12,'Additional Info'!$A$3:$E$24,4,FALSE)</f>
        <v>46.666666666666664</v>
      </c>
      <c r="D25" s="22" t="s">
        <v>22</v>
      </c>
    </row>
    <row r="26" spans="3:6" ht="20.100000000000001" hidden="1" customHeight="1" x14ac:dyDescent="0.35">
      <c r="C26" s="26">
        <f>C23*VLOOKUP(C12,'Additional Info'!$A$3:$E$24,4,FALSE)</f>
        <v>1.728395061728395</v>
      </c>
      <c r="D26" s="22" t="s">
        <v>13</v>
      </c>
    </row>
    <row r="27" spans="3:6" ht="20.100000000000001" hidden="1" customHeight="1" x14ac:dyDescent="0.35">
      <c r="C27" s="26">
        <f>C24*VLOOKUP(C12,'Additional Info'!$A$3:$E$24,4,FALSE)</f>
        <v>2.2469135802469133</v>
      </c>
      <c r="D27" s="22" t="s">
        <v>14</v>
      </c>
    </row>
    <row r="28" spans="3:6" ht="20.100000000000001" customHeight="1" x14ac:dyDescent="0.25"/>
    <row r="29" spans="3:6" ht="20.100000000000001" customHeight="1" x14ac:dyDescent="0.25"/>
    <row r="30" spans="3:6" ht="20.100000000000001" customHeight="1" x14ac:dyDescent="0.25"/>
    <row r="31" spans="3:6" ht="20.100000000000001" customHeight="1" x14ac:dyDescent="0.25"/>
    <row r="32" spans="3:6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</sheetData>
  <sheetProtection algorithmName="SHA-512" hashValue="YUr/VQ3/tqbpJlvOhIqtmHhPiPeNz22aoyfmy+oRxIkWOVHO2L/VaS4fKN04NxX6Ylpx44ehbFPDNe72TltAig==" saltValue="HM2MDQTLHl0FFZ8n/cFqoQ==" spinCount="100000" sheet="1" objects="1" scenarios="1"/>
  <mergeCells count="8">
    <mergeCell ref="B2:D2"/>
    <mergeCell ref="B11:D11"/>
    <mergeCell ref="G6:N6"/>
    <mergeCell ref="G5:N5"/>
    <mergeCell ref="G4:N4"/>
    <mergeCell ref="G3:N3"/>
    <mergeCell ref="G7:N7"/>
    <mergeCell ref="F8:N8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B3132E-80F5-4517-A8C0-AC26CE15301A}">
          <x14:formula1>
            <xm:f>'Additional Info'!$A$4:$A$24</xm:f>
          </x14:formula1>
          <xm:sqref>B12:C12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C3F4E-E251-42B5-B2C1-61133D47496C}">
  <dimension ref="A1:L37"/>
  <sheetViews>
    <sheetView workbookViewId="0">
      <selection activeCell="A27" sqref="A27"/>
    </sheetView>
  </sheetViews>
  <sheetFormatPr defaultRowHeight="15" x14ac:dyDescent="0.25"/>
  <cols>
    <col min="1" max="1" width="43.5703125" bestFit="1" customWidth="1"/>
    <col min="2" max="2" width="30.5703125" customWidth="1"/>
    <col min="3" max="3" width="31.7109375" customWidth="1"/>
    <col min="4" max="4" width="16.42578125" bestFit="1" customWidth="1"/>
    <col min="5" max="5" width="14.28515625" bestFit="1" customWidth="1"/>
    <col min="6" max="8" width="10.7109375" customWidth="1"/>
    <col min="9" max="9" width="7.42578125" customWidth="1"/>
    <col min="10" max="12" width="10.7109375" customWidth="1"/>
    <col min="13" max="13" width="26.140625" customWidth="1"/>
    <col min="14" max="16" width="11" customWidth="1"/>
  </cols>
  <sheetData>
    <row r="1" spans="1:12" ht="2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3.25" x14ac:dyDescent="0.25">
      <c r="A2" s="30"/>
      <c r="B2" s="59" t="s">
        <v>11</v>
      </c>
      <c r="C2" s="60"/>
      <c r="D2" s="61" t="s">
        <v>36</v>
      </c>
      <c r="E2" s="62"/>
      <c r="F2" s="8"/>
      <c r="G2" s="8"/>
      <c r="H2" s="8"/>
      <c r="I2" s="8"/>
      <c r="J2" s="8"/>
      <c r="K2" s="8"/>
      <c r="L2" s="8"/>
    </row>
    <row r="3" spans="1:12" ht="42" x14ac:dyDescent="0.25">
      <c r="A3" s="34" t="s">
        <v>9</v>
      </c>
      <c r="B3" s="31" t="s">
        <v>17</v>
      </c>
      <c r="C3" s="29" t="s">
        <v>16</v>
      </c>
      <c r="D3" s="33" t="s">
        <v>20</v>
      </c>
      <c r="E3" s="30" t="s">
        <v>18</v>
      </c>
      <c r="F3" s="8"/>
      <c r="G3" s="8"/>
      <c r="H3" s="8"/>
      <c r="I3" s="8"/>
      <c r="J3" s="8"/>
      <c r="K3" s="8"/>
      <c r="L3" s="8"/>
    </row>
    <row r="4" spans="1:12" ht="15.75" x14ac:dyDescent="0.25">
      <c r="A4" s="43" t="s">
        <v>37</v>
      </c>
      <c r="B4" s="46">
        <v>1.45</v>
      </c>
      <c r="C4" s="47">
        <v>1.8</v>
      </c>
      <c r="D4" s="37">
        <f>B4/C4</f>
        <v>0.80555555555555547</v>
      </c>
      <c r="E4" s="42">
        <f>C4/B4</f>
        <v>1.2413793103448276</v>
      </c>
      <c r="F4" s="41"/>
      <c r="G4" s="24"/>
      <c r="I4" s="21"/>
      <c r="J4" s="21"/>
      <c r="K4" s="9"/>
      <c r="L4" s="9"/>
    </row>
    <row r="5" spans="1:12" ht="15.75" x14ac:dyDescent="0.25">
      <c r="A5" s="43" t="s">
        <v>38</v>
      </c>
      <c r="B5" s="46">
        <v>1.45</v>
      </c>
      <c r="C5" s="47">
        <v>1.8</v>
      </c>
      <c r="D5" s="37">
        <f>B5/C5</f>
        <v>0.80555555555555547</v>
      </c>
      <c r="E5" s="37">
        <f>C5/B5</f>
        <v>1.2413793103448276</v>
      </c>
      <c r="F5" s="41"/>
      <c r="G5" s="24"/>
      <c r="I5" s="21"/>
      <c r="J5" s="21"/>
      <c r="K5" s="9"/>
      <c r="L5" s="9"/>
    </row>
    <row r="6" spans="1:12" ht="15.75" x14ac:dyDescent="0.25">
      <c r="A6" s="44" t="s">
        <v>0</v>
      </c>
      <c r="B6" s="46">
        <v>1.45</v>
      </c>
      <c r="C6" s="47">
        <v>1.8</v>
      </c>
      <c r="D6" s="38">
        <f t="shared" ref="D6:D24" si="0">B6/C6</f>
        <v>0.80555555555555547</v>
      </c>
      <c r="E6" s="40">
        <f t="shared" ref="E6:E24" si="1">C6/B6</f>
        <v>1.2413793103448276</v>
      </c>
      <c r="F6" s="41"/>
      <c r="I6" s="21"/>
      <c r="J6" s="21"/>
      <c r="K6" s="3"/>
    </row>
    <row r="7" spans="1:12" ht="15.75" x14ac:dyDescent="0.25">
      <c r="A7" s="44" t="s">
        <v>24</v>
      </c>
      <c r="B7" s="46">
        <v>1.25</v>
      </c>
      <c r="C7" s="47">
        <v>1.8</v>
      </c>
      <c r="D7" s="38">
        <f t="shared" si="0"/>
        <v>0.69444444444444442</v>
      </c>
      <c r="E7" s="40">
        <f t="shared" si="1"/>
        <v>1.44</v>
      </c>
      <c r="F7" s="41"/>
      <c r="I7" s="21"/>
      <c r="J7" s="21"/>
      <c r="K7" s="3"/>
    </row>
    <row r="8" spans="1:12" ht="15.75" x14ac:dyDescent="0.25">
      <c r="A8" s="44" t="s">
        <v>33</v>
      </c>
      <c r="B8" s="46">
        <v>1.2</v>
      </c>
      <c r="C8" s="47">
        <v>1.8</v>
      </c>
      <c r="D8" s="38">
        <f t="shared" si="0"/>
        <v>0.66666666666666663</v>
      </c>
      <c r="E8" s="40">
        <f t="shared" si="1"/>
        <v>1.5</v>
      </c>
      <c r="F8" s="41"/>
      <c r="I8" s="21"/>
      <c r="J8" s="21"/>
      <c r="K8" s="3"/>
    </row>
    <row r="9" spans="1:12" ht="15.75" x14ac:dyDescent="0.25">
      <c r="A9" s="44" t="s">
        <v>3</v>
      </c>
      <c r="B9" s="46">
        <v>1.2</v>
      </c>
      <c r="C9" s="47">
        <v>1.8</v>
      </c>
      <c r="D9" s="38">
        <f t="shared" si="0"/>
        <v>0.66666666666666663</v>
      </c>
      <c r="E9" s="40">
        <f t="shared" si="1"/>
        <v>1.5</v>
      </c>
      <c r="F9" s="41"/>
      <c r="I9" s="21"/>
      <c r="J9" s="21"/>
      <c r="K9" s="3"/>
    </row>
    <row r="10" spans="1:12" ht="15.75" x14ac:dyDescent="0.25">
      <c r="A10" s="44" t="s">
        <v>25</v>
      </c>
      <c r="B10" s="46">
        <v>1.45</v>
      </c>
      <c r="C10" s="47">
        <v>1.8</v>
      </c>
      <c r="D10" s="38">
        <f t="shared" si="0"/>
        <v>0.80555555555555547</v>
      </c>
      <c r="E10" s="40">
        <f t="shared" si="1"/>
        <v>1.2413793103448276</v>
      </c>
      <c r="F10" s="41"/>
      <c r="I10" s="21"/>
      <c r="J10" s="21"/>
      <c r="K10" s="3"/>
    </row>
    <row r="11" spans="1:12" ht="15.75" x14ac:dyDescent="0.25">
      <c r="A11" s="44" t="s">
        <v>26</v>
      </c>
      <c r="B11" s="46">
        <v>1.25</v>
      </c>
      <c r="C11" s="47">
        <v>1.6</v>
      </c>
      <c r="D11" s="38">
        <f t="shared" si="0"/>
        <v>0.78125</v>
      </c>
      <c r="E11" s="40">
        <f t="shared" si="1"/>
        <v>1.28</v>
      </c>
      <c r="F11" s="41"/>
      <c r="I11" s="21"/>
      <c r="J11" s="21"/>
      <c r="K11" s="3"/>
    </row>
    <row r="12" spans="1:12" ht="15.75" x14ac:dyDescent="0.25">
      <c r="A12" s="44" t="s">
        <v>47</v>
      </c>
      <c r="B12" s="46">
        <v>1.4</v>
      </c>
      <c r="C12" s="47">
        <v>1.4</v>
      </c>
      <c r="D12" s="38">
        <f t="shared" si="0"/>
        <v>1</v>
      </c>
      <c r="E12" s="40">
        <f t="shared" si="1"/>
        <v>1</v>
      </c>
      <c r="F12" s="41"/>
      <c r="I12" s="21"/>
      <c r="J12" s="21"/>
      <c r="K12" s="3"/>
    </row>
    <row r="13" spans="1:12" ht="15.75" x14ac:dyDescent="0.25">
      <c r="A13" s="44" t="s">
        <v>48</v>
      </c>
      <c r="B13" s="46">
        <v>1.4</v>
      </c>
      <c r="C13" s="47">
        <v>1.4</v>
      </c>
      <c r="D13" s="38">
        <f t="shared" si="0"/>
        <v>1</v>
      </c>
      <c r="E13" s="40">
        <f t="shared" si="1"/>
        <v>1</v>
      </c>
      <c r="F13" s="41"/>
      <c r="I13" s="21"/>
      <c r="J13" s="21"/>
      <c r="K13" s="3"/>
    </row>
    <row r="14" spans="1:12" ht="15.75" x14ac:dyDescent="0.25">
      <c r="A14" s="44" t="s">
        <v>27</v>
      </c>
      <c r="B14" s="46">
        <v>1.2</v>
      </c>
      <c r="C14" s="47">
        <v>1.8</v>
      </c>
      <c r="D14" s="38">
        <f t="shared" si="0"/>
        <v>0.66666666666666663</v>
      </c>
      <c r="E14" s="40">
        <f t="shared" si="1"/>
        <v>1.5</v>
      </c>
      <c r="F14" s="41"/>
      <c r="I14" s="21"/>
      <c r="J14" s="21"/>
      <c r="K14" s="3"/>
    </row>
    <row r="15" spans="1:12" ht="15.75" x14ac:dyDescent="0.25">
      <c r="A15" s="44" t="s">
        <v>49</v>
      </c>
      <c r="B15" s="46">
        <v>1.3</v>
      </c>
      <c r="C15" s="48">
        <v>1.8</v>
      </c>
      <c r="D15" s="38">
        <f t="shared" si="0"/>
        <v>0.72222222222222221</v>
      </c>
      <c r="E15" s="38">
        <f t="shared" si="1"/>
        <v>1.3846153846153846</v>
      </c>
      <c r="F15" s="41"/>
      <c r="I15" s="21"/>
      <c r="J15" s="21"/>
      <c r="K15" s="3"/>
    </row>
    <row r="16" spans="1:12" ht="15.75" x14ac:dyDescent="0.25">
      <c r="A16" s="44" t="s">
        <v>32</v>
      </c>
      <c r="B16" s="46">
        <v>1.1499999999999999</v>
      </c>
      <c r="C16" s="47">
        <v>1.5</v>
      </c>
      <c r="D16" s="38">
        <f t="shared" si="0"/>
        <v>0.76666666666666661</v>
      </c>
      <c r="E16" s="38">
        <f t="shared" si="1"/>
        <v>1.3043478260869565</v>
      </c>
      <c r="F16" s="41"/>
      <c r="I16" s="21"/>
      <c r="J16" s="21"/>
      <c r="K16" s="3"/>
    </row>
    <row r="17" spans="1:11" ht="15.75" x14ac:dyDescent="0.25">
      <c r="A17" s="44" t="s">
        <v>31</v>
      </c>
      <c r="B17" s="46">
        <v>1.1499999999999999</v>
      </c>
      <c r="C17" s="47">
        <v>1.5</v>
      </c>
      <c r="D17" s="38">
        <f t="shared" si="0"/>
        <v>0.76666666666666661</v>
      </c>
      <c r="E17" s="38">
        <f t="shared" si="1"/>
        <v>1.3043478260869565</v>
      </c>
      <c r="F17" s="41"/>
      <c r="I17" s="21"/>
      <c r="J17" s="21"/>
      <c r="K17" s="3"/>
    </row>
    <row r="18" spans="1:11" ht="15.75" x14ac:dyDescent="0.25">
      <c r="A18" s="44" t="s">
        <v>30</v>
      </c>
      <c r="B18" s="46">
        <v>1.25</v>
      </c>
      <c r="C18" s="49">
        <v>1.25</v>
      </c>
      <c r="D18" s="39">
        <f t="shared" si="0"/>
        <v>1</v>
      </c>
      <c r="E18" s="39">
        <f t="shared" si="1"/>
        <v>1</v>
      </c>
      <c r="F18" s="41"/>
      <c r="I18" s="21"/>
      <c r="J18" s="21"/>
      <c r="K18" s="9"/>
    </row>
    <row r="19" spans="1:11" ht="15.75" x14ac:dyDescent="0.25">
      <c r="A19" s="44" t="s">
        <v>1</v>
      </c>
      <c r="B19" s="50">
        <v>1.3</v>
      </c>
      <c r="C19" s="47">
        <v>1.3</v>
      </c>
      <c r="D19" s="40">
        <f t="shared" si="0"/>
        <v>1</v>
      </c>
      <c r="E19" s="40">
        <f t="shared" si="1"/>
        <v>1</v>
      </c>
      <c r="F19" s="41"/>
      <c r="I19" s="21"/>
      <c r="J19" s="21"/>
      <c r="K19" s="3"/>
    </row>
    <row r="20" spans="1:11" ht="15.75" x14ac:dyDescent="0.25">
      <c r="A20" s="44" t="s">
        <v>2</v>
      </c>
      <c r="B20" s="46">
        <v>1.3</v>
      </c>
      <c r="C20" s="48">
        <v>1.3</v>
      </c>
      <c r="D20" s="40">
        <f t="shared" si="0"/>
        <v>1</v>
      </c>
      <c r="E20" s="39">
        <f t="shared" si="1"/>
        <v>1</v>
      </c>
      <c r="F20" s="41"/>
      <c r="I20" s="21"/>
      <c r="J20" s="21"/>
      <c r="K20" s="3"/>
    </row>
    <row r="21" spans="1:11" ht="15.75" x14ac:dyDescent="0.25">
      <c r="A21" s="44" t="s">
        <v>28</v>
      </c>
      <c r="B21" s="46">
        <v>1.4</v>
      </c>
      <c r="C21" s="47">
        <v>1.8</v>
      </c>
      <c r="D21" s="40">
        <f t="shared" si="0"/>
        <v>0.77777777777777768</v>
      </c>
      <c r="E21" s="40">
        <f t="shared" si="1"/>
        <v>1.2857142857142858</v>
      </c>
      <c r="F21" s="41"/>
      <c r="I21" s="21"/>
      <c r="J21" s="21"/>
    </row>
    <row r="22" spans="1:11" ht="15.75" x14ac:dyDescent="0.25">
      <c r="A22" s="44" t="s">
        <v>29</v>
      </c>
      <c r="B22" s="46">
        <v>1.4</v>
      </c>
      <c r="C22" s="47">
        <v>1.8</v>
      </c>
      <c r="D22" s="40">
        <f t="shared" si="0"/>
        <v>0.77777777777777768</v>
      </c>
      <c r="E22" s="40">
        <f t="shared" si="1"/>
        <v>1.2857142857142858</v>
      </c>
      <c r="F22" s="41"/>
      <c r="I22" s="21"/>
      <c r="J22" s="21"/>
    </row>
    <row r="23" spans="1:11" ht="15.75" x14ac:dyDescent="0.25">
      <c r="A23" s="45" t="s">
        <v>35</v>
      </c>
      <c r="B23" s="46">
        <v>1.25</v>
      </c>
      <c r="C23" s="47">
        <v>1.6</v>
      </c>
      <c r="D23" s="40">
        <f t="shared" si="0"/>
        <v>0.78125</v>
      </c>
      <c r="E23" s="40">
        <f t="shared" si="1"/>
        <v>1.28</v>
      </c>
      <c r="F23" s="41"/>
      <c r="I23" s="21"/>
      <c r="J23" s="21"/>
    </row>
    <row r="24" spans="1:11" ht="15.75" x14ac:dyDescent="0.25">
      <c r="A24" s="45" t="s">
        <v>34</v>
      </c>
      <c r="B24" s="46">
        <v>1.3</v>
      </c>
      <c r="C24" s="47">
        <v>1.8</v>
      </c>
      <c r="D24" s="40">
        <f t="shared" si="0"/>
        <v>0.72222222222222221</v>
      </c>
      <c r="E24" s="40">
        <f t="shared" si="1"/>
        <v>1.3846153846153846</v>
      </c>
      <c r="F24" s="41"/>
      <c r="I24" s="21"/>
      <c r="J24" s="21"/>
    </row>
    <row r="25" spans="1:11" x14ac:dyDescent="0.25">
      <c r="A25" s="3"/>
      <c r="B25" s="3"/>
      <c r="C25" s="32"/>
      <c r="D25" s="32"/>
      <c r="E25" s="3"/>
    </row>
    <row r="26" spans="1:11" x14ac:dyDescent="0.25">
      <c r="A26" s="3"/>
      <c r="B26" s="3"/>
      <c r="C26" s="3"/>
      <c r="D26" s="3"/>
      <c r="E26" s="3"/>
    </row>
    <row r="27" spans="1:11" x14ac:dyDescent="0.25">
      <c r="A27" s="3"/>
      <c r="B27" s="3"/>
      <c r="C27" s="3"/>
      <c r="D27" s="3"/>
      <c r="E27" s="3"/>
    </row>
    <row r="28" spans="1:11" x14ac:dyDescent="0.25">
      <c r="A28" s="3"/>
      <c r="B28" s="3"/>
      <c r="C28" s="3"/>
      <c r="D28" s="3"/>
      <c r="E28" s="3"/>
    </row>
    <row r="29" spans="1:11" x14ac:dyDescent="0.25">
      <c r="A29" s="3"/>
      <c r="B29" s="3"/>
      <c r="C29" s="3"/>
      <c r="D29" s="3"/>
      <c r="E29" s="3"/>
    </row>
    <row r="30" spans="1:11" x14ac:dyDescent="0.25">
      <c r="A30" s="3"/>
      <c r="B30" s="3"/>
      <c r="C30" s="3"/>
      <c r="D30" s="3"/>
      <c r="E30" s="3"/>
    </row>
    <row r="31" spans="1:11" ht="25.5" customHeight="1" x14ac:dyDescent="0.25">
      <c r="A31" s="2"/>
      <c r="B31" s="2"/>
      <c r="C31" s="3"/>
      <c r="D31" s="2"/>
      <c r="E31" s="2"/>
      <c r="F31" s="2"/>
      <c r="G31" s="2"/>
    </row>
    <row r="32" spans="1:11" ht="15.75" x14ac:dyDescent="0.25">
      <c r="A32" s="20"/>
      <c r="B32" s="6"/>
      <c r="C32" s="3"/>
      <c r="D32" s="5"/>
      <c r="E32" s="5"/>
      <c r="F32" s="5"/>
      <c r="G32" s="5"/>
    </row>
    <row r="33" spans="1:7" ht="15.75" x14ac:dyDescent="0.25">
      <c r="A33" s="20"/>
      <c r="B33" s="6"/>
      <c r="C33" s="3"/>
      <c r="D33" s="6"/>
      <c r="E33" s="6"/>
      <c r="F33" s="5"/>
      <c r="G33" s="6"/>
    </row>
    <row r="34" spans="1:7" ht="15.75" x14ac:dyDescent="0.25">
      <c r="A34" s="3"/>
      <c r="B34" s="21"/>
      <c r="C34" s="3"/>
      <c r="D34" s="3"/>
      <c r="E34" s="3"/>
      <c r="F34" s="5"/>
    </row>
    <row r="35" spans="1:7" ht="15.75" x14ac:dyDescent="0.25">
      <c r="A35" s="3" t="s">
        <v>15</v>
      </c>
      <c r="B35" s="20" t="s">
        <v>4</v>
      </c>
      <c r="C35" s="6">
        <v>1.5</v>
      </c>
      <c r="D35" s="3"/>
      <c r="E35" s="3"/>
    </row>
    <row r="36" spans="1:7" ht="15.75" x14ac:dyDescent="0.25">
      <c r="A36" s="3"/>
      <c r="B36" s="20" t="s">
        <v>5</v>
      </c>
      <c r="C36" s="6">
        <v>1.8</v>
      </c>
      <c r="D36" s="3"/>
      <c r="E36" s="3"/>
    </row>
    <row r="37" spans="1:7" x14ac:dyDescent="0.25">
      <c r="B37" s="3"/>
      <c r="C37" s="21"/>
    </row>
  </sheetData>
  <sheetProtection formatCells="0" pivotTables="0"/>
  <mergeCells count="2">
    <mergeCell ref="B2:C2"/>
    <mergeCell ref="D2:E2"/>
  </mergeCells>
  <phoneticPr fontId="6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125213488D094EB9265476946DD906" ma:contentTypeVersion="11" ma:contentTypeDescription="Create a new document." ma:contentTypeScope="" ma:versionID="638390d61c04073a13cb82d0acaf5dbe">
  <xsd:schema xmlns:xsd="http://www.w3.org/2001/XMLSchema" xmlns:xs="http://www.w3.org/2001/XMLSchema" xmlns:p="http://schemas.microsoft.com/office/2006/metadata/properties" xmlns:ns2="560178bb-13ea-47ef-9ded-ace05c1711ed" targetNamespace="http://schemas.microsoft.com/office/2006/metadata/properties" ma:root="true" ma:fieldsID="9adb3101a8411d2bc1c1e5f78cd5cecc" ns2:_="">
    <xsd:import namespace="560178bb-13ea-47ef-9ded-ace05c1711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0178bb-13ea-47ef-9ded-ace05c1711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CB2EC6-32D1-4406-8C6F-0EB5696237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0178bb-13ea-47ef-9ded-ace05c1711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07F980-3482-49FA-9D75-00318F964C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FE4F76-E5B0-4B26-BA6A-889D5C50D1D4}">
  <ds:schemaRefs>
    <ds:schemaRef ds:uri="http://schemas.openxmlformats.org/package/2006/metadata/core-properties"/>
    <ds:schemaRef ds:uri="http://purl.org/dc/elements/1.1/"/>
    <ds:schemaRef ds:uri="http://purl.org/dc/terms/"/>
    <ds:schemaRef ds:uri="560178bb-13ea-47ef-9ded-ace05c1711ed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Material Calculator</vt:lpstr>
      <vt:lpstr>Additional Info</vt:lpstr>
      <vt:lpstr>Depth</vt:lpstr>
      <vt:lpstr>Length</vt:lpstr>
      <vt:lpstr>Rate</vt:lpstr>
      <vt:lpstr>Width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Vandenberg</dc:creator>
  <cp:lastModifiedBy>Ben Vandenberg</cp:lastModifiedBy>
  <cp:lastPrinted>2020-03-10T21:09:25Z</cp:lastPrinted>
  <dcterms:created xsi:type="dcterms:W3CDTF">2020-03-10T16:15:20Z</dcterms:created>
  <dcterms:modified xsi:type="dcterms:W3CDTF">2021-09-03T21:24:28Z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0x0101002F125213488D094EB9265476946DD906</vt:lpwstr>
  </property>
</Properties>
</file>